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045" windowHeight="49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<sst xmlns="http://schemas.openxmlformats.org/spreadsheetml/2006/main" count="18" uniqueCount="18">
  <si>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Kilometerleistung</t>
  </si>
  <si>
    <t>Preis</t>
  </si>
  <si>
    <t>Alter des Wagens in Monaten</t>
  </si>
  <si>
    <t>km klassiert</t>
  </si>
  <si>
    <t>xi^2</t>
  </si>
  <si>
    <t>xi*yi</t>
  </si>
  <si>
    <t>yi^2</t>
  </si>
  <si>
    <t>Summe:</t>
  </si>
  <si>
    <t>sxx =</t>
  </si>
  <si>
    <t>sxy=</t>
  </si>
  <si>
    <t>syy=</t>
  </si>
  <si>
    <t>mx=</t>
  </si>
  <si>
    <t>my=</t>
  </si>
  <si>
    <t>bx=</t>
  </si>
  <si>
    <t>by=</t>
  </si>
  <si>
    <t>r=</t>
  </si>
  <si>
    <t>Wagen:</t>
  </si>
  <si>
    <t>bei 100 Monaten</t>
  </si>
</sst>
</file>

<file path=xl/styles.xml><?xml version="1.0" encoding="utf-8"?>
<styleSheet xmlns="http://schemas.openxmlformats.org/spreadsheetml/2006/main">
  <numFmts count="1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6">
    <font>
      <sz val="10"/>
      <name val="Times New Roman"/>
      <family val="0"/>
    </font>
    <font>
      <sz val="12"/>
      <name val="Times New Roman"/>
      <family val="1"/>
    </font>
    <font>
      <vertAlign val="superscript"/>
      <sz val="10.25"/>
      <name val="Times New Roman"/>
      <family val="0"/>
    </font>
    <font>
      <sz val="10.25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1" fillId="0" borderId="1" xfId="0" applyFont="1" applyFill="1" applyBorder="1" applyAlignment="1">
      <alignment vertical="top" wrapText="1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3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Tabelle1!$D$1</c:f>
              <c:strCache>
                <c:ptCount val="1"/>
                <c:pt idx="0">
                  <c:v>Preis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Tabelle1!$B$2:$B$16</c:f>
              <c:numCache/>
            </c:numRef>
          </c:xVal>
          <c:yVal>
            <c:numRef>
              <c:f>Tabelle1!$D$2:$D$16</c:f>
              <c:numCache/>
            </c:numRef>
          </c:yVal>
          <c:smooth val="0"/>
        </c:ser>
        <c:axId val="3127851"/>
        <c:axId val="28150660"/>
      </c:scatterChart>
      <c:valAx>
        <c:axId val="3127851"/>
        <c:scaling>
          <c:orientation val="minMax"/>
          <c:min val="80"/>
        </c:scaling>
        <c:axPos val="b"/>
        <c:delete val="0"/>
        <c:numFmt formatCode="General" sourceLinked="1"/>
        <c:majorTickMark val="out"/>
        <c:minorTickMark val="none"/>
        <c:tickLblPos val="nextTo"/>
        <c:crossAx val="28150660"/>
        <c:crosses val="autoZero"/>
        <c:crossBetween val="midCat"/>
        <c:dispUnits/>
      </c:valAx>
      <c:valAx>
        <c:axId val="281506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7851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24</xdr:row>
      <xdr:rowOff>76200</xdr:rowOff>
    </xdr:from>
    <xdr:to>
      <xdr:col>8</xdr:col>
      <xdr:colOff>619125</xdr:colOff>
      <xdr:row>42</xdr:row>
      <xdr:rowOff>0</xdr:rowOff>
    </xdr:to>
    <xdr:graphicFrame>
      <xdr:nvGraphicFramePr>
        <xdr:cNvPr id="1" name="Chart 4"/>
        <xdr:cNvGraphicFramePr/>
      </xdr:nvGraphicFramePr>
      <xdr:xfrm>
        <a:off x="38100" y="4991100"/>
        <a:ext cx="52578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tabSelected="1" workbookViewId="0" topLeftCell="A12">
      <selection activeCell="M23" sqref="M23"/>
    </sheetView>
  </sheetViews>
  <sheetFormatPr defaultColWidth="12" defaultRowHeight="12.75"/>
  <cols>
    <col min="1" max="1" width="0.65625" style="0" customWidth="1"/>
    <col min="4" max="4" width="9.83203125" style="0" customWidth="1"/>
    <col min="5" max="5" width="10.5" style="0" customWidth="1"/>
    <col min="7" max="7" width="12.83203125" style="0" bestFit="1" customWidth="1"/>
  </cols>
  <sheetData>
    <row r="1" spans="2:9" ht="47.25">
      <c r="B1" s="1" t="s">
        <v>2</v>
      </c>
      <c r="C1" s="6" t="s">
        <v>0</v>
      </c>
      <c r="D1" s="6" t="s">
        <v>1</v>
      </c>
      <c r="E1" s="7" t="s">
        <v>3</v>
      </c>
      <c r="G1" s="7" t="s">
        <v>4</v>
      </c>
      <c r="H1" s="7" t="s">
        <v>5</v>
      </c>
      <c r="I1" s="7" t="s">
        <v>6</v>
      </c>
    </row>
    <row r="2" spans="2:9" ht="15.75">
      <c r="B2" s="1">
        <v>92</v>
      </c>
      <c r="C2" s="1">
        <v>106000</v>
      </c>
      <c r="D2" s="1">
        <v>3100</v>
      </c>
      <c r="E2" s="5">
        <f>ROUNDDOWN((C2)/10000,0)*10000+5000</f>
        <v>105000</v>
      </c>
      <c r="G2" s="5">
        <f>B2^2</f>
        <v>8464</v>
      </c>
      <c r="H2" s="5">
        <f>B2*D2</f>
        <v>285200</v>
      </c>
      <c r="I2" s="5">
        <f>D2^2</f>
        <v>9610000</v>
      </c>
    </row>
    <row r="3" spans="2:9" ht="15.75">
      <c r="B3" s="1">
        <v>99</v>
      </c>
      <c r="C3" s="1">
        <v>89000</v>
      </c>
      <c r="D3" s="1">
        <v>2900</v>
      </c>
      <c r="E3" s="5">
        <f aca="true" t="shared" si="0" ref="E3:E16">ROUNDDOWN((C3)/10000,0)*10000+5000</f>
        <v>85000</v>
      </c>
      <c r="G3" s="5">
        <f aca="true" t="shared" si="1" ref="G3:G16">B3^2</f>
        <v>9801</v>
      </c>
      <c r="H3" s="5">
        <f aca="true" t="shared" si="2" ref="H3:H16">B3*D3</f>
        <v>287100</v>
      </c>
      <c r="I3" s="5">
        <f aca="true" t="shared" si="3" ref="I3:I16">D3^2</f>
        <v>8410000</v>
      </c>
    </row>
    <row r="4" spans="2:9" ht="15.75">
      <c r="B4" s="1">
        <v>121</v>
      </c>
      <c r="C4" s="1">
        <v>134000</v>
      </c>
      <c r="D4" s="1">
        <v>1200</v>
      </c>
      <c r="E4" s="5">
        <f t="shared" si="0"/>
        <v>135000</v>
      </c>
      <c r="G4" s="5">
        <f t="shared" si="1"/>
        <v>14641</v>
      </c>
      <c r="H4" s="5">
        <f t="shared" si="2"/>
        <v>145200</v>
      </c>
      <c r="I4" s="5">
        <f t="shared" si="3"/>
        <v>1440000</v>
      </c>
    </row>
    <row r="5" spans="2:9" ht="15.75">
      <c r="B5" s="1">
        <v>105</v>
      </c>
      <c r="C5" s="1">
        <v>155000</v>
      </c>
      <c r="D5" s="1">
        <v>2200</v>
      </c>
      <c r="E5" s="5">
        <f t="shared" si="0"/>
        <v>155000</v>
      </c>
      <c r="G5" s="5">
        <f t="shared" si="1"/>
        <v>11025</v>
      </c>
      <c r="H5" s="5">
        <f t="shared" si="2"/>
        <v>231000</v>
      </c>
      <c r="I5" s="5">
        <f t="shared" si="3"/>
        <v>4840000</v>
      </c>
    </row>
    <row r="6" spans="2:9" ht="15.75">
      <c r="B6" s="1">
        <v>132</v>
      </c>
      <c r="C6" s="1">
        <v>198000</v>
      </c>
      <c r="D6" s="1">
        <v>610</v>
      </c>
      <c r="E6" s="5">
        <f t="shared" si="0"/>
        <v>195000</v>
      </c>
      <c r="G6" s="5">
        <f t="shared" si="1"/>
        <v>17424</v>
      </c>
      <c r="H6" s="5">
        <f t="shared" si="2"/>
        <v>80520</v>
      </c>
      <c r="I6" s="5">
        <f t="shared" si="3"/>
        <v>372100</v>
      </c>
    </row>
    <row r="7" spans="2:9" ht="15.75">
      <c r="B7" s="1">
        <v>125</v>
      </c>
      <c r="C7" s="1">
        <v>185000</v>
      </c>
      <c r="D7" s="1">
        <v>855</v>
      </c>
      <c r="E7" s="5">
        <f t="shared" si="0"/>
        <v>185000</v>
      </c>
      <c r="G7" s="5">
        <f t="shared" si="1"/>
        <v>15625</v>
      </c>
      <c r="H7" s="5">
        <f t="shared" si="2"/>
        <v>106875</v>
      </c>
      <c r="I7" s="5">
        <f t="shared" si="3"/>
        <v>731025</v>
      </c>
    </row>
    <row r="8" spans="2:9" ht="15.75">
      <c r="B8" s="1">
        <v>119</v>
      </c>
      <c r="C8" s="1">
        <v>122000</v>
      </c>
      <c r="D8" s="1">
        <v>1450</v>
      </c>
      <c r="E8" s="5">
        <f t="shared" si="0"/>
        <v>125000</v>
      </c>
      <c r="G8" s="5">
        <f t="shared" si="1"/>
        <v>14161</v>
      </c>
      <c r="H8" s="5">
        <f t="shared" si="2"/>
        <v>172550</v>
      </c>
      <c r="I8" s="5">
        <f t="shared" si="3"/>
        <v>2102500</v>
      </c>
    </row>
    <row r="9" spans="2:9" ht="15.75">
      <c r="B9" s="1">
        <v>110</v>
      </c>
      <c r="C9" s="1">
        <v>87700</v>
      </c>
      <c r="D9" s="1">
        <v>1782</v>
      </c>
      <c r="E9" s="5">
        <f t="shared" si="0"/>
        <v>85000</v>
      </c>
      <c r="G9" s="5">
        <f t="shared" si="1"/>
        <v>12100</v>
      </c>
      <c r="H9" s="5">
        <f t="shared" si="2"/>
        <v>196020</v>
      </c>
      <c r="I9" s="5">
        <f t="shared" si="3"/>
        <v>3175524</v>
      </c>
    </row>
    <row r="10" spans="2:9" ht="15.75">
      <c r="B10" s="4">
        <v>120</v>
      </c>
      <c r="C10" s="4">
        <v>145000</v>
      </c>
      <c r="D10" s="4">
        <v>1130</v>
      </c>
      <c r="E10" s="5">
        <f t="shared" si="0"/>
        <v>145000</v>
      </c>
      <c r="G10" s="5">
        <f t="shared" si="1"/>
        <v>14400</v>
      </c>
      <c r="H10" s="5">
        <f t="shared" si="2"/>
        <v>135600</v>
      </c>
      <c r="I10" s="5">
        <f t="shared" si="3"/>
        <v>1276900</v>
      </c>
    </row>
    <row r="11" spans="2:9" ht="15.75">
      <c r="B11" s="4">
        <v>105</v>
      </c>
      <c r="C11" s="4">
        <v>109000</v>
      </c>
      <c r="D11" s="4">
        <v>2999</v>
      </c>
      <c r="E11" s="5">
        <f t="shared" si="0"/>
        <v>105000</v>
      </c>
      <c r="G11" s="5">
        <f t="shared" si="1"/>
        <v>11025</v>
      </c>
      <c r="H11" s="5">
        <f t="shared" si="2"/>
        <v>314895</v>
      </c>
      <c r="I11" s="5">
        <f t="shared" si="3"/>
        <v>8994001</v>
      </c>
    </row>
    <row r="12" spans="2:9" ht="15.75">
      <c r="B12" s="4">
        <v>97</v>
      </c>
      <c r="C12" s="4">
        <v>95000</v>
      </c>
      <c r="D12" s="4">
        <v>2950</v>
      </c>
      <c r="E12" s="5">
        <f t="shared" si="0"/>
        <v>95000</v>
      </c>
      <c r="G12" s="5">
        <f t="shared" si="1"/>
        <v>9409</v>
      </c>
      <c r="H12" s="5">
        <f t="shared" si="2"/>
        <v>286150</v>
      </c>
      <c r="I12" s="5">
        <f t="shared" si="3"/>
        <v>8702500</v>
      </c>
    </row>
    <row r="13" spans="2:9" ht="15.75">
      <c r="B13" s="4">
        <v>123</v>
      </c>
      <c r="C13" s="4">
        <v>161000</v>
      </c>
      <c r="D13" s="4">
        <v>1111</v>
      </c>
      <c r="E13" s="5">
        <f t="shared" si="0"/>
        <v>165000</v>
      </c>
      <c r="G13" s="5">
        <f t="shared" si="1"/>
        <v>15129</v>
      </c>
      <c r="H13" s="5">
        <f t="shared" si="2"/>
        <v>136653</v>
      </c>
      <c r="I13" s="5">
        <f t="shared" si="3"/>
        <v>1234321</v>
      </c>
    </row>
    <row r="14" spans="2:9" ht="15.75">
      <c r="B14" s="4">
        <v>101</v>
      </c>
      <c r="C14" s="4">
        <v>65000</v>
      </c>
      <c r="D14" s="4">
        <v>3360</v>
      </c>
      <c r="E14" s="5">
        <f t="shared" si="0"/>
        <v>65000</v>
      </c>
      <c r="G14" s="5">
        <f t="shared" si="1"/>
        <v>10201</v>
      </c>
      <c r="H14" s="5">
        <f t="shared" si="2"/>
        <v>339360</v>
      </c>
      <c r="I14" s="5">
        <f t="shared" si="3"/>
        <v>11289600</v>
      </c>
    </row>
    <row r="15" spans="2:9" ht="15.75">
      <c r="B15" s="4">
        <v>98</v>
      </c>
      <c r="C15" s="4">
        <v>190000</v>
      </c>
      <c r="D15" s="4">
        <v>2115</v>
      </c>
      <c r="E15" s="5">
        <f t="shared" si="0"/>
        <v>195000</v>
      </c>
      <c r="G15" s="5">
        <f t="shared" si="1"/>
        <v>9604</v>
      </c>
      <c r="H15" s="5">
        <f t="shared" si="2"/>
        <v>207270</v>
      </c>
      <c r="I15" s="5">
        <f t="shared" si="3"/>
        <v>4473225</v>
      </c>
    </row>
    <row r="16" spans="1:9" ht="16.5" thickBot="1">
      <c r="A16" s="3"/>
      <c r="B16" s="8">
        <v>94</v>
      </c>
      <c r="C16" s="8">
        <v>138000</v>
      </c>
      <c r="D16" s="8">
        <v>2499</v>
      </c>
      <c r="E16" s="9">
        <f t="shared" si="0"/>
        <v>135000</v>
      </c>
      <c r="F16" s="3"/>
      <c r="G16" s="9">
        <f t="shared" si="1"/>
        <v>8836</v>
      </c>
      <c r="H16" s="9">
        <f t="shared" si="2"/>
        <v>234906</v>
      </c>
      <c r="I16" s="9">
        <f t="shared" si="3"/>
        <v>6245001</v>
      </c>
    </row>
    <row r="17" spans="2:9" ht="13.5" thickTop="1">
      <c r="B17">
        <f>AVERAGE(B2:B16)</f>
        <v>109.4</v>
      </c>
      <c r="C17">
        <f>AVERAGE(C2:C16)</f>
        <v>131980</v>
      </c>
      <c r="D17">
        <f>AVERAGE(D2:D16)</f>
        <v>2017.4</v>
      </c>
      <c r="E17">
        <f>AVERAGE(E2:E16)</f>
        <v>131666.66666666666</v>
      </c>
      <c r="F17" s="2" t="s">
        <v>7</v>
      </c>
      <c r="G17">
        <f>SUM(G2:G16)</f>
        <v>181845</v>
      </c>
      <c r="H17">
        <f>SUM(H2:H16)</f>
        <v>3159299</v>
      </c>
      <c r="I17">
        <f>SUM(I2:I16)</f>
        <v>72896697</v>
      </c>
    </row>
    <row r="19" spans="2:9" ht="12.75">
      <c r="B19" s="2" t="s">
        <v>8</v>
      </c>
      <c r="C19">
        <f>G17-15*B17^2</f>
        <v>2319.5999999999767</v>
      </c>
      <c r="E19" s="2" t="s">
        <v>11</v>
      </c>
      <c r="F19">
        <f>C20/C19</f>
        <v>-65.20710467322034</v>
      </c>
      <c r="H19" s="2" t="s">
        <v>13</v>
      </c>
      <c r="I19">
        <f>D17-F19*B17</f>
        <v>9151.057251250306</v>
      </c>
    </row>
    <row r="20" spans="2:9" ht="12.75">
      <c r="B20" s="2" t="s">
        <v>9</v>
      </c>
      <c r="C20">
        <f>H17-15*B17*D17</f>
        <v>-151254.40000000037</v>
      </c>
      <c r="E20" s="2" t="s">
        <v>12</v>
      </c>
      <c r="F20">
        <f>C20/C21</f>
        <v>-0.012766071370635988</v>
      </c>
      <c r="H20" s="2" t="s">
        <v>14</v>
      </c>
      <c r="I20">
        <f>B17-F20*D17</f>
        <v>135.15427238312105</v>
      </c>
    </row>
    <row r="21" spans="2:3" ht="12.75">
      <c r="B21" s="2" t="s">
        <v>10</v>
      </c>
      <c r="C21">
        <f>I17-15*D17^2</f>
        <v>11848155.599999994</v>
      </c>
    </row>
    <row r="22" spans="2:7" ht="12.75">
      <c r="B22" s="2"/>
      <c r="F22" s="2" t="s">
        <v>15</v>
      </c>
      <c r="G22">
        <f>C20/SQRT(C19*C21)</f>
        <v>-0.9123807056984832</v>
      </c>
    </row>
    <row r="24" spans="2:4" ht="12.75">
      <c r="B24" s="2" t="s">
        <v>16</v>
      </c>
      <c r="C24">
        <f>100*F19+I19</f>
        <v>2630.346783928271</v>
      </c>
      <c r="D24" t="s">
        <v>17</v>
      </c>
    </row>
  </sheetData>
  <printOptions/>
  <pageMargins left="0.75" right="0.75" top="1" bottom="1" header="0.4921259845" footer="0.4921259845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xxx,xxx</dc:creator>
  <cp:keywords/>
  <dc:description/>
  <cp:lastModifiedBy>xxx,xxx</cp:lastModifiedBy>
  <cp:lastPrinted>2003-04-03T16:44:02Z</cp:lastPrinted>
  <dcterms:created xsi:type="dcterms:W3CDTF">2003-03-26T15:59:07Z</dcterms:created>
  <dcterms:modified xsi:type="dcterms:W3CDTF">2003-04-03T16:45:59Z</dcterms:modified>
  <cp:category/>
  <cp:version/>
  <cp:contentType/>
  <cp:contentStatus/>
</cp:coreProperties>
</file>